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ziv\EKO-Work\Pardubice18-OPRAVA DN25\DPS-final\"/>
    </mc:Choice>
  </mc:AlternateContent>
  <xr:revisionPtr revIDLastSave="0" documentId="8_{65954A85-FED1-491F-85A7-B305E6612978}" xr6:coauthVersionLast="47" xr6:coauthVersionMax="47" xr10:uidLastSave="{00000000-0000-0000-0000-000000000000}"/>
  <bookViews>
    <workbookView xWindow="828" yWindow="-108" windowWidth="22320" windowHeight="13176" xr2:uid="{00000000-000D-0000-FFFF-FFFF00000000}"/>
  </bookViews>
  <sheets>
    <sheet name="Rekapitulace" sheetId="2" r:id="rId1"/>
    <sheet name="VV" sheetId="1" r:id="rId2"/>
  </sheets>
  <definedNames>
    <definedName name="_xlnm.Print_Titles" localSheetId="1">VV!$1:$3</definedName>
    <definedName name="_xlnm.Print_Area" localSheetId="1">VV!$A$1:$F$38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2" l="1"/>
  <c r="F11" i="1"/>
  <c r="F13" i="1"/>
  <c r="C13" i="2" s="1"/>
  <c r="F19" i="1"/>
  <c r="C16" i="2" s="1"/>
  <c r="F21" i="1"/>
  <c r="C17" i="2" s="1"/>
  <c r="F22" i="1"/>
  <c r="F20" i="1"/>
  <c r="F18" i="1"/>
  <c r="F17" i="1" s="1"/>
  <c r="C15" i="2" s="1"/>
  <c r="F16" i="1"/>
  <c r="F15" i="1" s="1"/>
  <c r="C14" i="2" s="1"/>
  <c r="F14" i="1"/>
  <c r="F12" i="1"/>
  <c r="F10" i="1"/>
  <c r="F9" i="1" s="1"/>
  <c r="C11" i="2" s="1"/>
  <c r="F29" i="1"/>
  <c r="F28" i="1"/>
  <c r="F27" i="1" s="1"/>
  <c r="C20" i="2" s="1"/>
  <c r="F32" i="1"/>
  <c r="F31" i="1"/>
  <c r="F33" i="1"/>
  <c r="F34" i="1"/>
  <c r="D19" i="2" l="1"/>
  <c r="D17" i="2"/>
  <c r="D16" i="2"/>
  <c r="F38" i="1"/>
  <c r="F37" i="1"/>
  <c r="F30" i="1" s="1"/>
  <c r="C21" i="2" s="1"/>
  <c r="F36" i="1"/>
  <c r="F35" i="1"/>
  <c r="F26" i="1"/>
  <c r="F25" i="1" s="1"/>
  <c r="C19" i="2" s="1"/>
  <c r="F24" i="1"/>
  <c r="F23" i="1" s="1"/>
  <c r="C18" i="2" s="1"/>
  <c r="F8" i="1"/>
  <c r="F7" i="1" s="1"/>
  <c r="C10" i="2" l="1"/>
  <c r="D10" i="2" s="1"/>
  <c r="F4" i="1"/>
  <c r="D12" i="2"/>
  <c r="D20" i="2"/>
  <c r="D15" i="2"/>
  <c r="D13" i="2"/>
  <c r="D14" i="2"/>
  <c r="D11" i="2"/>
  <c r="D21" i="2" l="1"/>
  <c r="D18" i="2"/>
  <c r="D22" i="2" l="1"/>
  <c r="C22" i="2"/>
</calcChain>
</file>

<file path=xl/sharedStrings.xml><?xml version="1.0" encoding="utf-8"?>
<sst xmlns="http://schemas.openxmlformats.org/spreadsheetml/2006/main" count="130" uniqueCount="83">
  <si>
    <t>Stavba:</t>
  </si>
  <si>
    <t>Objekt:</t>
  </si>
  <si>
    <t>Číslo položky</t>
  </si>
  <si>
    <t>MJ</t>
  </si>
  <si>
    <t>množství</t>
  </si>
  <si>
    <t>Popis položky</t>
  </si>
  <si>
    <t>J.cena [CZK]</t>
  </si>
  <si>
    <t>Cena celkem [CZK]</t>
  </si>
  <si>
    <t>Ostatní náklady</t>
  </si>
  <si>
    <t>Cena dodávky a montáže</t>
  </si>
  <si>
    <t>bez DPH v Kč</t>
  </si>
  <si>
    <t>Demontáže</t>
  </si>
  <si>
    <t xml:space="preserve">Souhrnná tabulka </t>
  </si>
  <si>
    <t>CENA CELKEM:</t>
  </si>
  <si>
    <t>včetně DPH 21% v Kč</t>
  </si>
  <si>
    <t>Objekt</t>
  </si>
  <si>
    <t>SOUPIS PRACÍ A DODÁVEK</t>
  </si>
  <si>
    <t>BČOV Pardubice, oprava dosazovací nádrže</t>
  </si>
  <si>
    <t>linka BIO2, nádrž DN25</t>
  </si>
  <si>
    <t>Naklápěcí žlab plovoucích nečistot</t>
  </si>
  <si>
    <t>Označení a název objektu nebo souboru</t>
  </si>
  <si>
    <t xml:space="preserve"> 01.1</t>
  </si>
  <si>
    <t xml:space="preserve"> 01.2</t>
  </si>
  <si>
    <t xml:space="preserve"> 01.3</t>
  </si>
  <si>
    <t xml:space="preserve"> 01.4</t>
  </si>
  <si>
    <t xml:space="preserve"> 01.5</t>
  </si>
  <si>
    <t xml:space="preserve"> 01.6</t>
  </si>
  <si>
    <t xml:space="preserve"> 01.7</t>
  </si>
  <si>
    <t xml:space="preserve"> 01.8</t>
  </si>
  <si>
    <t xml:space="preserve"> 01.9</t>
  </si>
  <si>
    <t xml:space="preserve"> 01.10</t>
  </si>
  <si>
    <t xml:space="preserve"> 01.11</t>
  </si>
  <si>
    <t xml:space="preserve"> 01.12</t>
  </si>
  <si>
    <t>Dělící stěna flokulačního prostoru</t>
  </si>
  <si>
    <t xml:space="preserve">Montáž odtokového potrubí  </t>
  </si>
  <si>
    <t>Úprava nátokového potrubí</t>
  </si>
  <si>
    <t>Zaslepení zkrácených odtokových potrubí</t>
  </si>
  <si>
    <t>Zaslepení nevyužitých prostupů</t>
  </si>
  <si>
    <t xml:space="preserve">Vrtání nových prostupů </t>
  </si>
  <si>
    <t>4-hřídelový řetězový shrabovák pro stírání dna a hladiny DN25</t>
  </si>
  <si>
    <t>Elektrorozvaděč pro napájení a ovládání technologie DN25</t>
  </si>
  <si>
    <t>2-hřídelový řetězový shrabovák pro stírání dna DN25</t>
  </si>
  <si>
    <t>01.1.1</t>
  </si>
  <si>
    <t>01.2.1</t>
  </si>
  <si>
    <t>01.3.1</t>
  </si>
  <si>
    <t>01.4.1</t>
  </si>
  <si>
    <t>01.5.1</t>
  </si>
  <si>
    <t>01.6.1</t>
  </si>
  <si>
    <t>01.7.1</t>
  </si>
  <si>
    <t>01.8.1</t>
  </si>
  <si>
    <t>01.9.1</t>
  </si>
  <si>
    <t>01.10.1</t>
  </si>
  <si>
    <t>01.11.1</t>
  </si>
  <si>
    <t>01.11.2</t>
  </si>
  <si>
    <t>01.12.1</t>
  </si>
  <si>
    <t>01.12.2</t>
  </si>
  <si>
    <t>01.12.3</t>
  </si>
  <si>
    <t>01.12.4</t>
  </si>
  <si>
    <t>01.12.5</t>
  </si>
  <si>
    <t>01.12.6</t>
  </si>
  <si>
    <t>01.12.7</t>
  </si>
  <si>
    <t>01.12.8</t>
  </si>
  <si>
    <t>kpl.</t>
  </si>
  <si>
    <r>
      <t xml:space="preserve">Nerezový naklápěcí žlab plovoucích nečistot DN 300 pro jednu nádrž vnitřní šířka  12 000 mm, žlab je dělen na dvě poloviny, jedna část žlabu koncová, druhá část průtočná do sběrného žlabu, samostatné naklápění každé části žlabu elektropohony, snímání koncových poloh naklopení žlabů
</t>
    </r>
    <r>
      <rPr>
        <u/>
        <sz val="9"/>
        <rFont val="Arial"/>
        <family val="2"/>
        <charset val="238"/>
      </rPr>
      <t xml:space="preserve">Parametry zařízení: </t>
    </r>
    <r>
      <rPr>
        <sz val="9"/>
        <rFont val="Arial"/>
        <family val="2"/>
      </rPr>
      <t xml:space="preserve">
průměr žlabu - 300 mm
vnitřní šířka nádrže - 12 000 mm 
El. parametry zařízení: P= 0,12 kW, U= 3x400 V 50 Hz IP 55
</t>
    </r>
    <r>
      <rPr>
        <u/>
        <sz val="9"/>
        <rFont val="Arial"/>
        <family val="2"/>
        <charset val="238"/>
      </rPr>
      <t>Rozsah dodávky:</t>
    </r>
    <r>
      <rPr>
        <sz val="9"/>
        <rFont val="Arial"/>
        <family val="2"/>
      </rPr>
      <t xml:space="preserve">
-Žlab DN 300 mm, délky 12 000mm, dělený na dvě poloviny (středové ložisko kotveno na kotvení norné stěny)
-Odvod plovoucích nečistot DN300 mm, L=1000mm 
-2ks pohon žlabu P= 0,12 kW, U= 3x400 V 50 Hz, IP 55, včetně koncových spínačů
-2kpl segmentové těsnění pro zatěsní otvoru DN400 a potrubí DN300 (16xTS475)
Materiálové provedení: nerez 1.4301
Účel: odběr plovoucích nečistot z dosazovací nádrže</t>
    </r>
  </si>
  <si>
    <r>
      <t xml:space="preserve">Dělící stěna pro usměrnění nátoku do nádrže
</t>
    </r>
    <r>
      <rPr>
        <u/>
        <sz val="9"/>
        <rFont val="Arial"/>
        <family val="2"/>
        <charset val="238"/>
      </rPr>
      <t xml:space="preserve">Parametry zařízení:
</t>
    </r>
    <r>
      <rPr>
        <sz val="9"/>
        <rFont val="Arial"/>
        <family val="2"/>
      </rPr>
      <t>Délka: 12 000mm
Šířka: 3600mm
Dělící stěna bude kotvena do bočních stěn nádrže. Stěna bude zavětrována do čelní stěny. Na zavětrování bude kotveno středové ložisko naklápěcího žlabu. Součástí dodávky je rovněž gumový pás pro zatěsnění prostoru mezi naklápěcím žlabem a dělící stěnou a kotevní materiál
Materiálové provedení: nerez 1.4301
Účel: usměrnění nátoku do dosazovací nádrže</t>
    </r>
  </si>
  <si>
    <r>
      <t>4-hřídelový řetězový shrabovák pro stírání dna a hladiny první poloviny nádrže, včetně snímačů paralelního chodu lopatek</t>
    </r>
    <r>
      <rPr>
        <u/>
        <sz val="9"/>
        <rFont val="Arial"/>
        <family val="2"/>
        <charset val="238"/>
      </rPr>
      <t xml:space="preserve">
Rozměry nádrže:</t>
    </r>
    <r>
      <rPr>
        <sz val="9"/>
        <rFont val="Arial"/>
        <family val="2"/>
      </rPr>
      <t xml:space="preserve">
Šířka nádrže:	B = 12000 mm
Délka nádrže:	L = 35750 mm
Shrabovaná délka:	LS = cca 32800 mm
Hloubka nádrže u kalové prohlubně: H = 4840 mm 
Hloubka vody u kalové prohlubně: Hv = 3880 mm 
Médium: aktivovaný kal, plovoucí nečistoty, max. teplota 25°C
</t>
    </r>
    <r>
      <rPr>
        <u/>
        <sz val="9"/>
        <rFont val="Arial"/>
        <family val="2"/>
        <charset val="238"/>
      </rPr>
      <t>Rozsah dodávky pro 1kpl</t>
    </r>
    <r>
      <rPr>
        <sz val="9"/>
        <rFont val="Arial"/>
        <family val="2"/>
      </rPr>
      <t xml:space="preserve">
- stírací lišty, Typ: C-180, délka 11 900mm, výška 180mm, šířka 80mm, hmotnost 2,6kg/m, materiál: GRP, kotevní materiál AISI 316
- řetěz, hmotnost 2,0kg/m, materiál řetězu: POM, materiál čepu PBT, pracovní zatížení 15kN
- kluzné lišty na dně a vratné kluzné lišty s konzolami, materiál AISI 304, kotevní materiál AISI 316
- adaptéry lišt s protičástmi AISI 304, PE třecí patky, kotevní materiál AISI 316
- 2 ks hnací ozubená kola, počet zubů z=12, průměr kola 618mm, materiál kola: PE, kotevní materiál AISI 316
- 6 ks volnoběžná kola, počet zubů z=12, průměr kola 618 mm, materiál kola PE, ložiska PE, kotevní materiál AISI 316
- 1 ks hnací hřídel, materiál hřídele AISI 304, kotevní materiál AISI 316
- 1 ks napínací hřídel, materiál hřídele AISI 304
- 1 kpl. automatický napínací systém, včetně vedení napínací hřídele AISI 316, PE ložiska, lanka AISI 316, kladky AISI 316, a horního napínacího zařízení AISI 304, 
- 1 ks hnací souprava s ochranným krytem pro venkovní provedení P=0,18kW, 400V, krytí IP 55. 
- 1 ks hnací a hnané ozubené kolo včetně řetězu, materiál  AISI 304
- další nezbytný spojovací materiál AISI 316
- 2 ks snímání paralelního chodu lopatek
Materiálové provedení: viz popis rozsahu dodávky
Účel: transport usazeného kalu a plovoucích nečistot k místu odběru</t>
    </r>
  </si>
  <si>
    <r>
      <t xml:space="preserve">2-hřídelový řetězový shrabovák pro stírání dna druhé poloviny nádrže, včetně ponorných snímačů paralelního chodu lopatek
</t>
    </r>
    <r>
      <rPr>
        <u/>
        <sz val="9"/>
        <rFont val="Arial"/>
        <family val="2"/>
        <charset val="238"/>
      </rPr>
      <t>Rozměry nádrže:</t>
    </r>
    <r>
      <rPr>
        <sz val="9"/>
        <rFont val="Arial"/>
        <family val="2"/>
      </rPr>
      <t xml:space="preserve">
Šířka nádrže:	B = 12000 mm
Délka nádrže:	L = 35100 mm
Shrabovaná délka:	LS = cca 34500 mm
Hloubka nádrže u kalové prohlubně: H = 4840 mm 
Hloubka vody u kalové prohlubně: Hv = 3880 mm 
Médium: aktivovaný kal, max. teplota 25°C
</t>
    </r>
    <r>
      <rPr>
        <u/>
        <sz val="9"/>
        <rFont val="Arial"/>
        <family val="2"/>
        <charset val="238"/>
      </rPr>
      <t>Rozsah dodávky pro 1kpl</t>
    </r>
    <r>
      <rPr>
        <sz val="9"/>
        <rFont val="Arial"/>
        <family val="2"/>
      </rPr>
      <t xml:space="preserve">
- stírací lišty, Typ: C-180, délka 11 900mm, výška 180mm, šířka 80mm, hmotnost 2,6kg/m, materiál: GRP, kotevní materiál AISI 316
- řetěz, hmotnost 2,0kg/m, materiál řetězu: POM, materiál čepu PBT, pracovní zatížení 15kN
- kluzné lišty na dně a vratné kluzné lišty s konzolami, materiál AISI 304, kotevní materiál AISI 316
- adaptéry lišt s protičástmi AISI 304, PE třecí patky, kotevní materiál AISI 316
- 2 ks hnací ozubená kola, počet zubů z=12, průměr kola 618mm, materiál kola: PE, kotevní materiál AISI 316
- 2 ks volnoběžná kola, počet zubů z=12, průměr kola 618 mm, materiál kola PE, ložiska PE, kotevní materiál AISI 316
- 1 ks hnací hřídel, materiál hřídele AISI 304, kotevní materiál AISI 316
- 1 ks napínací hřídel, materiál hřídele AISI 304
- 1 kpl. automatický napínací systém, včetně vedení napínací hřídele AISI 316, PE ložiska, lanka AISI 316, kladky AISI 316, a horního napínacího zařízení AISI 304, 
- 1 ks hnací souprava s ochranným krytem pro venkovní provedení P=0,18kW, 400V, krytí IP 55. 
- 1 ks hnací a hnané ozubené kolo včetně řetězu, materiál  AISI 304
- další nezbytný spojovací materiál AISI 316
- 2 ks snímání paralelního chodu lopatek
Materiálové provedení: viz popis rozsahu dodávky
Účel: transport usazeného kalu k místu odběru</t>
    </r>
  </si>
  <si>
    <t>Montáž demontovaného potrubí DN500 (506x3) v délce 2x 20 000 mm, dodávka včetně 8 m nového potrubí DN500 (506x3), 12 ks konzol pro zakotvení potrubí do stěny DN (vyložení 2500 mm) a zhotovení 2 ks otvorů Ø 508 mm ve stávajícím odtokovém žlabu vyčištěné vody z nerez. plechu  tl. 3 mm
Materiálové provedení: nerez 1.4301</t>
  </si>
  <si>
    <r>
      <rPr>
        <u/>
        <sz val="9"/>
        <rFont val="Arial"/>
        <family val="2"/>
        <charset val="238"/>
      </rPr>
      <t>Úprava zahrnuje:</t>
    </r>
    <r>
      <rPr>
        <sz val="9"/>
        <rFont val="Arial"/>
        <family val="2"/>
      </rPr>
      <t xml:space="preserve">
- 4 ks příruba přivařovací DN500 PN2,5/10 pro trubku 506, nerez 1.4301
- 4 ks příruba zaslepovací DN500 PN2,5/10, nerez 1.4301
- 4x sada přírubový spoj DN500, krátký, nerez</t>
    </r>
  </si>
  <si>
    <t>Zaslepení prostupů 4x DN150 a 2x DN200 v žb. stěně tl. 300 mm po demontovaném potrubí plovoucích nečistot, uzavření čela stěny nerezovým plechem 350x350x5 mm, včetně kotvení a těsnícího tmelu</t>
  </si>
  <si>
    <t>Jádrový vývrt otvoru s vnitřním průměrem 400 mm v žb. stěně tl. 300 mm pro potrubí odtahu plovoucích nečistot z naklápěcího žlabu, včetně likvidace odpadu a zatěsnění prostupu nerez potrubí profilu 306x3 mm segmentovým těsněním.</t>
  </si>
  <si>
    <r>
      <rPr>
        <u/>
        <sz val="9"/>
        <rFont val="Arial"/>
        <family val="2"/>
        <charset val="238"/>
      </rPr>
      <t>Rozsah dodávky:</t>
    </r>
    <r>
      <rPr>
        <sz val="9"/>
        <rFont val="Arial"/>
        <family val="2"/>
      </rPr>
      <t xml:space="preserve">
- 2 kpl demontáž stávajícího shrabovacího zařízení Zickert v DN25, včetně pohonu
- 1 kpl demontáž stávající norné stěny, délky 12 m, výšky 3,1 m, včetně nosného profilu, m=750 kg
- 1kpl šetrná demontáž nátokového potrubí DN500 (506x3) s dílčími výtoky 10x DN250, délka 11,5 m
- 1kpl šetrná demontáž odtokového děrovaného potrubí DN500 (506x3) v přední části nádrže, délka cca 2x 20 200 mm, nerez
- 1 kpl demontáž odtokového potrubí DN500 (506x3) pod žlabem vratného kalu, nerez, m=100 kg
- 18 ks demontáž konzolových podpěr odtokového děrovaného potrubí DN500 (506x3) v přední polovině nádrže, nerez
- 1 ks demontáž zařízení odběru plovoucích nečistot u dělící stěny flokulačního prostoru m=40 kg
- 2 ks demontáž zařízení odběru plovoucích nečistot u žlabu vratného kalu m=2x 50 kg</t>
    </r>
  </si>
  <si>
    <t>Zařízení staveniště
specifikace viz Technické podmínky, bod 3.a)</t>
  </si>
  <si>
    <t>Výrobní dokumentace zhotovitele
specifikace viz Technické podmínky, bod 3.b)</t>
  </si>
  <si>
    <t>Dokumentace skutečného provedení díla
specifikace viz Technické podmínky, bod 3.c)</t>
  </si>
  <si>
    <t>Aktualizace provozního řádu ČOV
specifikace viz Technické podmínky, bod 3.d)</t>
  </si>
  <si>
    <t>Doklady k předání a převzetí díla
specifikace viz Technické podmínky, bod 3.e)</t>
  </si>
  <si>
    <t>Komplexní zkoušky
specifikace viz Technické podmínky, bod 3.f)</t>
  </si>
  <si>
    <t>Moření a pasivace svarů
specifikace viz Technické podmínky, bod 3.g)</t>
  </si>
  <si>
    <t>Zaškolení obsluhy
specifikace viz Technické podmínky, bod 3.h)</t>
  </si>
  <si>
    <t>Odvoz a likvidace demontovaných zařízení včetně dělení na transportovatelné díly, naložení na dopravní prostřšedek, dopravy a uložení na skládku, případně předání provozovateli nebo jiný způsob likvidace. Zisky z výkupu druhotných surovin budou předány objednateli. Rozsah likvidovaného materiálu: 2x stírací zařízení Zickert + 
ostatní  nerezový trubní a konstrukční materiál s hmotností cca 1 t</t>
  </si>
  <si>
    <t>Kompletní elektrorozvaděč pro napájení a ovládání:
 - 2 kpl. řetězových shrabovacích zařízení v dosazovací nádrži (P=0,18kW, 400V)
 - 2 kpl. naklápěcích žlabů odběru plovoucích nečistot (P=0,12kW, 400V), 
ovládání časově nebo v závislosti na poloze lopatky, externí ovládání ZAP/VYP z nadřazeného řídícího systému pro každé zařízení zvlášť, kabelové propojení mezi rozvaděčem a jednotlivými připojenými zařízeními, externí signalizace beznapěťovým kontaktem do nadřazeného řídícího systému - chod a porucha pro každé zařízení zvlášť, signalizace polohy naklápěcího žlabu do nadřazeného řídícího systému, zapojení, oživení a zprovoznění elektrorozvadeče a jednotlivých připojených zařízení. 
Příslušenstvím rozvaděče bude konzola pro jeho osazení na strop kolektoru. Součástí rozvaděče je též ovládací skříňka pro místní ovládání naklápěcích žlabů (ozn. 17MS105.3,4) a pro pohony shrabovacích zařízení (ozn. 17MS101.2,2.2)..
Součástí dodávky 1 kpl shrabováku a jeho rozvaděče budou tři stupně ochrany chodu:
 - PTC termistor ve vinutí motoru (zapojen přímo do frekvenčního měniče).
 - osazení frekvenčního měniče s nastavitelným omezením výstupního momentu motoru, aby nedošlo k přetržení řetězu.
 - 4 ks snímání polohy lopatek (součást dodávky shrabovacího zařízení)
Účel: napájení a ovládání technologického zařízení nádrže DN25
Poznámka: podmínkou pro připojení rozvaděče je úprava stávajícího systému napájení a řízení technologie linky BIO2, řešená samostatně, mimo rámec této dokumentace (zajistí provozovatel ČOV).</t>
  </si>
  <si>
    <r>
      <rPr>
        <u/>
        <sz val="9"/>
        <rFont val="Arial"/>
        <family val="2"/>
        <charset val="238"/>
      </rPr>
      <t>Úprava zahrnuje:</t>
    </r>
    <r>
      <rPr>
        <sz val="9"/>
        <rFont val="Arial"/>
        <family val="2"/>
      </rPr>
      <t xml:space="preserve">
- zhotovení T-kusu DN500/DN500 (506/506x3). Na T kusu bude zhotovena odbočka DN250 (206x3), délka odbočky 300 mm. T kus bude vsazen do stávajícího nátokového potrubí DN500 (506x3) - (3x svar)
- zaslepení 3 ks nátokových potrubí profilu DN250 (zaslepovací plech 256x3)
- 5 ks rozřezání a montáž demontovaného potrubí DN500 (506x3) na původní konzolové podpěry
Materiálové provedení: nerez 1.4301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</si>
</sst>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000"/>
  </numFmts>
  <fonts count="18" x14ac:knownFonts="1">
    <font>
      <sz val="11"/>
      <color theme="1"/>
      <name val="Calibri"/>
      <family val="2"/>
      <charset val="238"/>
      <scheme val="minor"/>
    </font>
    <font>
      <sz val="11"/>
      <color theme="1"/>
      <name val="Calibri"/>
      <family val="2"/>
      <charset val="238"/>
      <scheme val="minor"/>
    </font>
    <font>
      <b/>
      <sz val="12"/>
      <name val="Arial CE"/>
      <family val="2"/>
      <charset val="238"/>
    </font>
    <font>
      <b/>
      <sz val="10"/>
      <name val="Arial"/>
      <family val="2"/>
      <charset val="238"/>
    </font>
    <font>
      <b/>
      <sz val="10"/>
      <color rgb="FFFF0000"/>
      <name val="Arial"/>
      <family val="2"/>
      <charset val="238"/>
    </font>
    <font>
      <sz val="10"/>
      <name val="Arial CE"/>
      <charset val="238"/>
    </font>
    <font>
      <sz val="9"/>
      <name val="Arial"/>
      <family val="2"/>
    </font>
    <font>
      <sz val="9"/>
      <name val="Arial"/>
      <family val="2"/>
      <charset val="238"/>
    </font>
    <font>
      <sz val="11"/>
      <color theme="1"/>
      <name val="Arial"/>
      <family val="2"/>
      <charset val="238"/>
    </font>
    <font>
      <b/>
      <sz val="14"/>
      <color theme="1"/>
      <name val="Calibri"/>
      <family val="2"/>
      <charset val="238"/>
      <scheme val="minor"/>
    </font>
    <font>
      <sz val="12"/>
      <color theme="1"/>
      <name val="Calibri"/>
      <family val="2"/>
      <charset val="238"/>
      <scheme val="minor"/>
    </font>
    <font>
      <b/>
      <sz val="12"/>
      <name val="Calibri"/>
      <family val="2"/>
      <charset val="238"/>
      <scheme val="minor"/>
    </font>
    <font>
      <b/>
      <i/>
      <sz val="12"/>
      <name val="Calibri"/>
      <family val="2"/>
      <charset val="238"/>
      <scheme val="minor"/>
    </font>
    <font>
      <i/>
      <sz val="12"/>
      <name val="Calibri"/>
      <family val="2"/>
      <charset val="238"/>
      <scheme val="minor"/>
    </font>
    <font>
      <sz val="12"/>
      <name val="Calibri"/>
      <family val="2"/>
      <charset val="238"/>
      <scheme val="minor"/>
    </font>
    <font>
      <b/>
      <sz val="14"/>
      <name val="Calibri"/>
      <family val="2"/>
      <charset val="238"/>
      <scheme val="minor"/>
    </font>
    <font>
      <sz val="20"/>
      <color theme="1"/>
      <name val="Arial"/>
      <family val="2"/>
      <charset val="238"/>
    </font>
    <font>
      <u/>
      <sz val="9"/>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33">
    <border>
      <left/>
      <right/>
      <top/>
      <bottom/>
      <diagonal/>
    </border>
    <border>
      <left style="double">
        <color indexed="64"/>
      </left>
      <right style="thin">
        <color indexed="64"/>
      </right>
      <top style="double">
        <color indexed="64"/>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auto="1"/>
      </left>
      <right/>
      <top style="medium">
        <color auto="1"/>
      </top>
      <bottom style="medium">
        <color indexed="64"/>
      </bottom>
      <diagonal/>
    </border>
    <border>
      <left/>
      <right style="medium">
        <color auto="1"/>
      </right>
      <top style="medium">
        <color auto="1"/>
      </top>
      <bottom style="medium">
        <color indexed="64"/>
      </bottom>
      <diagonal/>
    </border>
    <border>
      <left style="medium">
        <color auto="1"/>
      </left>
      <right style="medium">
        <color auto="1"/>
      </right>
      <top style="medium">
        <color auto="1"/>
      </top>
      <bottom style="medium">
        <color auto="1"/>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s>
  <cellStyleXfs count="3">
    <xf numFmtId="0" fontId="0" fillId="0" borderId="0"/>
    <xf numFmtId="44" fontId="1" fillId="0" borderId="0" applyFont="0" applyFill="0" applyBorder="0" applyAlignment="0" applyProtection="0"/>
    <xf numFmtId="0" fontId="5" fillId="0" borderId="0"/>
  </cellStyleXfs>
  <cellXfs count="69">
    <xf numFmtId="0" fontId="0" fillId="0" borderId="0" xfId="0"/>
    <xf numFmtId="49" fontId="0" fillId="0" borderId="0" xfId="0" applyNumberFormat="1" applyAlignment="1">
      <alignment wrapText="1"/>
    </xf>
    <xf numFmtId="0" fontId="2" fillId="0" borderId="0" xfId="0" applyFont="1" applyAlignment="1">
      <alignment vertical="center"/>
    </xf>
    <xf numFmtId="0" fontId="0" fillId="0" borderId="4" xfId="0" applyBorder="1" applyAlignment="1">
      <alignment horizontal="center" vertical="center"/>
    </xf>
    <xf numFmtId="0" fontId="7" fillId="0" borderId="4" xfId="2" applyFont="1" applyBorder="1" applyAlignment="1">
      <alignment horizontal="center" vertical="center" wrapText="1"/>
    </xf>
    <xf numFmtId="4" fontId="0" fillId="0" borderId="4" xfId="0" applyNumberFormat="1" applyBorder="1" applyAlignment="1">
      <alignment vertical="center"/>
    </xf>
    <xf numFmtId="44" fontId="9" fillId="0" borderId="0" xfId="0" applyNumberFormat="1" applyFont="1"/>
    <xf numFmtId="0" fontId="2" fillId="0" borderId="0" xfId="0" applyFont="1" applyAlignment="1">
      <alignment vertical="center" wrapText="1"/>
    </xf>
    <xf numFmtId="0" fontId="10" fillId="0" borderId="0" xfId="0" applyFont="1" applyAlignment="1">
      <alignment vertical="center"/>
    </xf>
    <xf numFmtId="0" fontId="10" fillId="0" borderId="1" xfId="0" applyFont="1" applyBorder="1" applyAlignment="1">
      <alignment vertical="center"/>
    </xf>
    <xf numFmtId="0" fontId="10" fillId="0" borderId="3" xfId="0" applyFont="1" applyBorder="1" applyAlignment="1">
      <alignment vertical="center"/>
    </xf>
    <xf numFmtId="0" fontId="11" fillId="0" borderId="0" xfId="0" applyFont="1" applyAlignment="1" applyProtection="1">
      <alignment horizontal="left" vertical="center" wrapText="1"/>
      <protection hidden="1"/>
    </xf>
    <xf numFmtId="4" fontId="14" fillId="0" borderId="16" xfId="0" applyNumberFormat="1" applyFont="1" applyBorder="1" applyAlignment="1" applyProtection="1">
      <alignment horizontal="right" vertical="center" shrinkToFit="1"/>
      <protection hidden="1"/>
    </xf>
    <xf numFmtId="4" fontId="14" fillId="0" borderId="19" xfId="0" applyNumberFormat="1" applyFont="1" applyBorder="1" applyAlignment="1" applyProtection="1">
      <alignment horizontal="right" vertical="center" shrinkToFit="1"/>
      <protection hidden="1"/>
    </xf>
    <xf numFmtId="4" fontId="14" fillId="0" borderId="20" xfId="0" applyNumberFormat="1" applyFont="1" applyBorder="1" applyAlignment="1" applyProtection="1">
      <alignment horizontal="right" vertical="center" shrinkToFit="1"/>
      <protection hidden="1"/>
    </xf>
    <xf numFmtId="4" fontId="14" fillId="0" borderId="21" xfId="0" applyNumberFormat="1" applyFont="1" applyBorder="1" applyAlignment="1" applyProtection="1">
      <alignment horizontal="right" vertical="center" shrinkToFit="1"/>
      <protection hidden="1"/>
    </xf>
    <xf numFmtId="0" fontId="0" fillId="0" borderId="0" xfId="0" applyAlignment="1">
      <alignment wrapText="1"/>
    </xf>
    <xf numFmtId="44" fontId="0" fillId="0" borderId="0" xfId="0" applyNumberFormat="1"/>
    <xf numFmtId="0" fontId="0" fillId="0" borderId="0" xfId="0" applyAlignment="1">
      <alignment horizontal="right" vertical="center"/>
    </xf>
    <xf numFmtId="4" fontId="14" fillId="0" borderId="16" xfId="0" applyNumberFormat="1" applyFont="1" applyBorder="1" applyAlignment="1">
      <alignment horizontal="right" vertical="center"/>
    </xf>
    <xf numFmtId="4" fontId="14" fillId="0" borderId="19" xfId="0" applyNumberFormat="1" applyFont="1" applyBorder="1" applyAlignment="1">
      <alignment horizontal="right" vertical="center"/>
    </xf>
    <xf numFmtId="4" fontId="14" fillId="0" borderId="20" xfId="0" applyNumberFormat="1" applyFont="1" applyBorder="1" applyAlignment="1">
      <alignment horizontal="right" vertical="center"/>
    </xf>
    <xf numFmtId="4" fontId="14" fillId="0" borderId="21" xfId="0" applyNumberFormat="1" applyFont="1" applyBorder="1" applyAlignment="1">
      <alignment horizontal="right" vertical="center"/>
    </xf>
    <xf numFmtId="0" fontId="8" fillId="0" borderId="31" xfId="0" applyFont="1" applyBorder="1"/>
    <xf numFmtId="0" fontId="8" fillId="0" borderId="32" xfId="0" applyFont="1" applyBorder="1"/>
    <xf numFmtId="0" fontId="8" fillId="0" borderId="0" xfId="0" applyFont="1"/>
    <xf numFmtId="49" fontId="8" fillId="0" borderId="0" xfId="0" applyNumberFormat="1" applyFont="1" applyAlignment="1">
      <alignment wrapText="1"/>
    </xf>
    <xf numFmtId="49" fontId="15" fillId="0" borderId="6" xfId="0" applyNumberFormat="1" applyFont="1" applyBorder="1" applyAlignment="1">
      <alignment horizontal="left" vertical="center"/>
    </xf>
    <xf numFmtId="4" fontId="11" fillId="2" borderId="24" xfId="0" applyNumberFormat="1" applyFont="1" applyFill="1" applyBorder="1" applyAlignment="1">
      <alignment horizontal="right" vertical="center"/>
    </xf>
    <xf numFmtId="4" fontId="11" fillId="2" borderId="24" xfId="0" applyNumberFormat="1" applyFont="1" applyFill="1" applyBorder="1" applyAlignment="1" applyProtection="1">
      <alignment horizontal="right" vertical="center" shrinkToFit="1"/>
      <protection hidden="1"/>
    </xf>
    <xf numFmtId="0" fontId="4" fillId="3" borderId="4" xfId="0" applyFont="1" applyFill="1" applyBorder="1" applyAlignment="1">
      <alignment horizontal="center" vertical="center" shrinkToFit="1"/>
    </xf>
    <xf numFmtId="164" fontId="4" fillId="3" borderId="4" xfId="0" applyNumberFormat="1" applyFont="1" applyFill="1" applyBorder="1" applyAlignment="1">
      <alignment vertical="center" shrinkToFit="1"/>
    </xf>
    <xf numFmtId="44" fontId="3" fillId="3" borderId="4" xfId="1" applyFont="1" applyFill="1" applyBorder="1" applyAlignment="1">
      <alignment vertical="center" shrinkToFit="1"/>
    </xf>
    <xf numFmtId="49" fontId="0" fillId="0" borderId="4" xfId="0" applyNumberForma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6" xfId="0" applyFont="1" applyBorder="1" applyAlignment="1">
      <alignment horizontal="center" vertical="center"/>
    </xf>
    <xf numFmtId="0" fontId="13" fillId="0" borderId="13" xfId="0" applyFont="1" applyBorder="1" applyAlignment="1">
      <alignment horizontal="center" vertical="center"/>
    </xf>
    <xf numFmtId="0" fontId="16" fillId="0" borderId="0" xfId="0" applyFont="1" applyAlignment="1">
      <alignment vertical="center"/>
    </xf>
    <xf numFmtId="0" fontId="11" fillId="2" borderId="22" xfId="0" applyFont="1" applyFill="1" applyBorder="1" applyAlignment="1">
      <alignment horizontal="left" vertical="center"/>
    </xf>
    <xf numFmtId="0" fontId="11" fillId="2" borderId="23" xfId="0" applyFont="1" applyFill="1" applyBorder="1" applyAlignment="1">
      <alignment horizontal="left" vertical="center"/>
    </xf>
    <xf numFmtId="0" fontId="11" fillId="0" borderId="17" xfId="0" applyFont="1" applyBorder="1" applyAlignment="1">
      <alignment horizontal="left" vertical="center"/>
    </xf>
    <xf numFmtId="0" fontId="11" fillId="0" borderId="18" xfId="0" applyFont="1" applyBorder="1" applyAlignment="1">
      <alignment horizontal="left" vertical="center"/>
    </xf>
    <xf numFmtId="0" fontId="11" fillId="0" borderId="15"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6" fillId="0" borderId="2" xfId="2" applyFont="1" applyBorder="1" applyAlignment="1">
      <alignment horizontal="left" vertical="center" wrapText="1"/>
    </xf>
    <xf numFmtId="49" fontId="0" fillId="0" borderId="2" xfId="0" applyNumberFormat="1" applyBorder="1" applyAlignment="1">
      <alignment horizontal="center" vertical="center" wrapText="1"/>
    </xf>
    <xf numFmtId="49" fontId="3" fillId="3" borderId="5" xfId="0" applyNumberFormat="1" applyFont="1" applyFill="1" applyBorder="1" applyAlignment="1">
      <alignment horizontal="left" vertical="center" wrapText="1"/>
    </xf>
    <xf numFmtId="49" fontId="3" fillId="3" borderId="2" xfId="0" applyNumberFormat="1" applyFont="1" applyFill="1" applyBorder="1" applyAlignment="1">
      <alignment horizontal="left" vertical="center" wrapText="1"/>
    </xf>
    <xf numFmtId="49" fontId="11" fillId="0" borderId="14" xfId="0" applyNumberFormat="1" applyFont="1" applyBorder="1" applyAlignment="1">
      <alignment horizontal="left" vertical="center"/>
    </xf>
    <xf numFmtId="49" fontId="11" fillId="0" borderId="17" xfId="0" applyNumberFormat="1" applyFont="1" applyBorder="1" applyAlignment="1">
      <alignment horizontal="left" vertical="center"/>
    </xf>
    <xf numFmtId="0" fontId="11" fillId="0" borderId="18" xfId="0" applyFont="1" applyBorder="1" applyAlignment="1">
      <alignment horizontal="left" vertical="center" wrapText="1"/>
    </xf>
    <xf numFmtId="49" fontId="8" fillId="0" borderId="25" xfId="0" applyNumberFormat="1" applyFont="1" applyBorder="1" applyAlignment="1">
      <alignment wrapText="1"/>
    </xf>
    <xf numFmtId="49" fontId="8" fillId="0" borderId="27" xfId="0" applyNumberFormat="1" applyFont="1" applyBorder="1" applyAlignment="1">
      <alignment wrapText="1"/>
    </xf>
    <xf numFmtId="49" fontId="8" fillId="0" borderId="26" xfId="0" applyNumberFormat="1" applyFont="1" applyBorder="1" applyAlignment="1">
      <alignment wrapText="1"/>
    </xf>
    <xf numFmtId="49" fontId="8" fillId="0" borderId="28" xfId="0" applyNumberFormat="1" applyFont="1" applyBorder="1" applyAlignment="1">
      <alignment wrapText="1"/>
    </xf>
    <xf numFmtId="49" fontId="8" fillId="0" borderId="30" xfId="0" applyNumberFormat="1" applyFont="1" applyBorder="1" applyAlignment="1">
      <alignment wrapText="1"/>
    </xf>
    <xf numFmtId="49" fontId="8" fillId="0" borderId="29" xfId="0" applyNumberFormat="1" applyFont="1" applyBorder="1" applyAlignment="1">
      <alignment wrapText="1"/>
    </xf>
    <xf numFmtId="49" fontId="0" fillId="0" borderId="4" xfId="0" applyNumberFormat="1" applyBorder="1" applyAlignment="1">
      <alignment horizontal="center" vertical="center"/>
    </xf>
    <xf numFmtId="0" fontId="7" fillId="0" borderId="2" xfId="2" applyFont="1" applyBorder="1" applyAlignment="1">
      <alignment horizontal="left" vertical="center" wrapText="1"/>
    </xf>
    <xf numFmtId="49" fontId="10" fillId="0" borderId="25" xfId="0" applyNumberFormat="1" applyFont="1" applyBorder="1" applyAlignment="1">
      <alignment horizontal="left" vertical="center" wrapText="1"/>
    </xf>
    <xf numFmtId="49" fontId="10" fillId="0" borderId="27" xfId="0" applyNumberFormat="1" applyFont="1" applyBorder="1" applyAlignment="1">
      <alignment horizontal="left" vertical="center" wrapText="1"/>
    </xf>
    <xf numFmtId="49" fontId="10" fillId="0" borderId="26" xfId="0" applyNumberFormat="1" applyFont="1" applyBorder="1" applyAlignment="1">
      <alignment horizontal="left" vertical="center" wrapText="1"/>
    </xf>
    <xf numFmtId="49" fontId="10" fillId="0" borderId="28" xfId="0" applyNumberFormat="1" applyFont="1" applyBorder="1" applyAlignment="1">
      <alignment horizontal="left" vertical="center" wrapText="1"/>
    </xf>
    <xf numFmtId="49" fontId="10" fillId="0" borderId="30" xfId="0" applyNumberFormat="1" applyFont="1" applyBorder="1" applyAlignment="1">
      <alignment horizontal="left" vertical="center" wrapText="1"/>
    </xf>
    <xf numFmtId="49" fontId="10" fillId="0" borderId="29" xfId="0" applyNumberFormat="1" applyFont="1" applyBorder="1" applyAlignment="1">
      <alignment horizontal="left" vertical="center" wrapText="1"/>
    </xf>
  </cellXfs>
  <cellStyles count="3">
    <cellStyle name="Měna" xfId="1" builtinId="4"/>
    <cellStyle name="Normální" xfId="0" builtinId="0"/>
    <cellStyle name="Normální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2"/>
  <sheetViews>
    <sheetView tabSelected="1" zoomScaleNormal="100" workbookViewId="0"/>
  </sheetViews>
  <sheetFormatPr defaultColWidth="9.109375" defaultRowHeight="15.6" x14ac:dyDescent="0.3"/>
  <cols>
    <col min="1" max="1" width="12.77734375" style="8" customWidth="1"/>
    <col min="2" max="2" width="60.77734375" style="8" customWidth="1"/>
    <col min="3" max="4" width="25.77734375" style="8" customWidth="1"/>
    <col min="5" max="5" width="9.109375" style="8"/>
    <col min="6" max="6" width="10.109375" style="8" bestFit="1" customWidth="1"/>
    <col min="7" max="16384" width="9.109375" style="8"/>
  </cols>
  <sheetData>
    <row r="1" spans="1:4" ht="24.6" x14ac:dyDescent="0.3">
      <c r="A1" s="38" t="s">
        <v>16</v>
      </c>
    </row>
    <row r="2" spans="1:4" ht="8.4" customHeight="1" x14ac:dyDescent="0.3"/>
    <row r="3" spans="1:4" ht="9.6" customHeight="1" thickBot="1" x14ac:dyDescent="0.35">
      <c r="A3" s="2"/>
      <c r="B3" s="2"/>
      <c r="C3" s="7"/>
    </row>
    <row r="4" spans="1:4" ht="18.600000000000001" customHeight="1" thickTop="1" x14ac:dyDescent="0.3">
      <c r="A4" s="9" t="s">
        <v>0</v>
      </c>
      <c r="B4" s="63" t="s">
        <v>17</v>
      </c>
      <c r="C4" s="64"/>
      <c r="D4" s="65"/>
    </row>
    <row r="5" spans="1:4" ht="18.600000000000001" customHeight="1" thickBot="1" x14ac:dyDescent="0.35">
      <c r="A5" s="10" t="s">
        <v>1</v>
      </c>
      <c r="B5" s="66" t="s">
        <v>18</v>
      </c>
      <c r="C5" s="67"/>
      <c r="D5" s="68"/>
    </row>
    <row r="6" spans="1:4" ht="16.2" thickTop="1" x14ac:dyDescent="0.3"/>
    <row r="7" spans="1:4" ht="23.4" customHeight="1" thickBot="1" x14ac:dyDescent="0.35">
      <c r="A7" s="27" t="s">
        <v>12</v>
      </c>
      <c r="B7" s="11"/>
      <c r="C7" s="11"/>
      <c r="D7" s="11"/>
    </row>
    <row r="8" spans="1:4" ht="18" customHeight="1" x14ac:dyDescent="0.3">
      <c r="A8" s="44" t="s">
        <v>20</v>
      </c>
      <c r="B8" s="45"/>
      <c r="C8" s="34" t="s">
        <v>9</v>
      </c>
      <c r="D8" s="35" t="s">
        <v>9</v>
      </c>
    </row>
    <row r="9" spans="1:4" ht="18" customHeight="1" thickBot="1" x14ac:dyDescent="0.35">
      <c r="A9" s="46"/>
      <c r="B9" s="47"/>
      <c r="C9" s="36" t="s">
        <v>10</v>
      </c>
      <c r="D9" s="37" t="s">
        <v>14</v>
      </c>
    </row>
    <row r="10" spans="1:4" ht="24" customHeight="1" x14ac:dyDescent="0.3">
      <c r="A10" s="52" t="s">
        <v>21</v>
      </c>
      <c r="B10" s="43" t="s">
        <v>19</v>
      </c>
      <c r="C10" s="19">
        <f>VV!F7</f>
        <v>0</v>
      </c>
      <c r="D10" s="12">
        <f>C10*1.21</f>
        <v>0</v>
      </c>
    </row>
    <row r="11" spans="1:4" ht="24" customHeight="1" x14ac:dyDescent="0.3">
      <c r="A11" s="53" t="s">
        <v>22</v>
      </c>
      <c r="B11" s="42" t="s">
        <v>33</v>
      </c>
      <c r="C11" s="20">
        <f>VV!F9</f>
        <v>0</v>
      </c>
      <c r="D11" s="13">
        <f t="shared" ref="D11:D21" si="0">C11*1.21</f>
        <v>0</v>
      </c>
    </row>
    <row r="12" spans="1:4" ht="24" customHeight="1" x14ac:dyDescent="0.3">
      <c r="A12" s="41" t="s">
        <v>23</v>
      </c>
      <c r="B12" s="54" t="s">
        <v>39</v>
      </c>
      <c r="C12" s="20">
        <f>VV!F11</f>
        <v>0</v>
      </c>
      <c r="D12" s="13">
        <f t="shared" si="0"/>
        <v>0</v>
      </c>
    </row>
    <row r="13" spans="1:4" ht="24" customHeight="1" x14ac:dyDescent="0.3">
      <c r="A13" s="41" t="s">
        <v>24</v>
      </c>
      <c r="B13" s="54" t="s">
        <v>41</v>
      </c>
      <c r="C13" s="21">
        <f>VV!F13</f>
        <v>0</v>
      </c>
      <c r="D13" s="14">
        <f t="shared" si="0"/>
        <v>0</v>
      </c>
    </row>
    <row r="14" spans="1:4" ht="24" customHeight="1" x14ac:dyDescent="0.3">
      <c r="A14" s="41" t="s">
        <v>25</v>
      </c>
      <c r="B14" s="54" t="s">
        <v>40</v>
      </c>
      <c r="C14" s="21">
        <f>VV!F15</f>
        <v>0</v>
      </c>
      <c r="D14" s="14">
        <f t="shared" ref="D14:D19" si="1">C14*1.21</f>
        <v>0</v>
      </c>
    </row>
    <row r="15" spans="1:4" ht="24" customHeight="1" x14ac:dyDescent="0.3">
      <c r="A15" s="41" t="s">
        <v>26</v>
      </c>
      <c r="B15" s="42" t="s">
        <v>34</v>
      </c>
      <c r="C15" s="21">
        <f>VV!F17</f>
        <v>0</v>
      </c>
      <c r="D15" s="14">
        <f t="shared" si="1"/>
        <v>0</v>
      </c>
    </row>
    <row r="16" spans="1:4" ht="24" customHeight="1" x14ac:dyDescent="0.3">
      <c r="A16" s="41" t="s">
        <v>27</v>
      </c>
      <c r="B16" s="42" t="s">
        <v>35</v>
      </c>
      <c r="C16" s="21">
        <f>VV!F19</f>
        <v>0</v>
      </c>
      <c r="D16" s="14">
        <f t="shared" si="1"/>
        <v>0</v>
      </c>
    </row>
    <row r="17" spans="1:4" ht="24" customHeight="1" x14ac:dyDescent="0.3">
      <c r="A17" s="41" t="s">
        <v>28</v>
      </c>
      <c r="B17" s="42" t="s">
        <v>36</v>
      </c>
      <c r="C17" s="21">
        <f>VV!F21</f>
        <v>0</v>
      </c>
      <c r="D17" s="14">
        <f t="shared" si="1"/>
        <v>0</v>
      </c>
    </row>
    <row r="18" spans="1:4" ht="24" customHeight="1" x14ac:dyDescent="0.3">
      <c r="A18" s="41" t="s">
        <v>29</v>
      </c>
      <c r="B18" s="42" t="s">
        <v>37</v>
      </c>
      <c r="C18" s="21">
        <f>VV!F23</f>
        <v>0</v>
      </c>
      <c r="D18" s="14">
        <f t="shared" si="1"/>
        <v>0</v>
      </c>
    </row>
    <row r="19" spans="1:4" ht="24" customHeight="1" x14ac:dyDescent="0.3">
      <c r="A19" s="41" t="s">
        <v>30</v>
      </c>
      <c r="B19" s="42" t="s">
        <v>38</v>
      </c>
      <c r="C19" s="21">
        <f>VV!F25</f>
        <v>0</v>
      </c>
      <c r="D19" s="14">
        <f t="shared" si="1"/>
        <v>0</v>
      </c>
    </row>
    <row r="20" spans="1:4" ht="24" customHeight="1" x14ac:dyDescent="0.3">
      <c r="A20" s="41" t="s">
        <v>31</v>
      </c>
      <c r="B20" s="42" t="s">
        <v>11</v>
      </c>
      <c r="C20" s="21">
        <f>VV!F27</f>
        <v>0</v>
      </c>
      <c r="D20" s="14">
        <f t="shared" si="0"/>
        <v>0</v>
      </c>
    </row>
    <row r="21" spans="1:4" ht="24" customHeight="1" thickBot="1" x14ac:dyDescent="0.35">
      <c r="A21" s="41" t="s">
        <v>32</v>
      </c>
      <c r="B21" s="42" t="s">
        <v>8</v>
      </c>
      <c r="C21" s="22">
        <f>VV!F30</f>
        <v>0</v>
      </c>
      <c r="D21" s="15">
        <f t="shared" si="0"/>
        <v>0</v>
      </c>
    </row>
    <row r="22" spans="1:4" ht="24" customHeight="1" thickBot="1" x14ac:dyDescent="0.35">
      <c r="A22" s="39" t="s">
        <v>13</v>
      </c>
      <c r="B22" s="40"/>
      <c r="C22" s="28">
        <f>SUM(C10:C21)</f>
        <v>0</v>
      </c>
      <c r="D22" s="29">
        <f>SUM(D10:D21)</f>
        <v>0</v>
      </c>
    </row>
  </sheetData>
  <mergeCells count="2">
    <mergeCell ref="B4:D4"/>
    <mergeCell ref="B5:D5"/>
  </mergeCells>
  <pageMargins left="0.78740157480314965" right="0.78740157480314965" top="0.78740157480314965" bottom="0.78740157480314965" header="0.31496062992125984" footer="0.31496062992125984"/>
  <pageSetup paperSize="9" fitToHeight="0" orientation="landscape" horizontalDpi="4294967293" r:id="rId1"/>
  <headerFooter>
    <oddFooter>&amp;C&amp;"Arial,Obyčejné"&amp;9Str.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0"/>
  <sheetViews>
    <sheetView zoomScaleNormal="100" zoomScaleSheetLayoutView="55" zoomScalePageLayoutView="70" workbookViewId="0"/>
  </sheetViews>
  <sheetFormatPr defaultRowHeight="14.4" x14ac:dyDescent="0.3"/>
  <cols>
    <col min="1" max="1" width="12.6640625" customWidth="1"/>
    <col min="2" max="2" width="63.6640625" customWidth="1"/>
    <col min="3" max="3" width="6.44140625" customWidth="1"/>
    <col min="4" max="4" width="9.6640625" customWidth="1"/>
    <col min="5" max="5" width="13.109375" customWidth="1"/>
    <col min="6" max="6" width="20.21875" customWidth="1"/>
    <col min="9" max="9" width="16.44140625" bestFit="1" customWidth="1"/>
  </cols>
  <sheetData>
    <row r="1" spans="1:9" ht="18.899999999999999" customHeight="1" thickTop="1" x14ac:dyDescent="0.3">
      <c r="A1" s="23" t="s">
        <v>0</v>
      </c>
      <c r="B1" s="55" t="s">
        <v>17</v>
      </c>
      <c r="C1" s="56"/>
      <c r="D1" s="56"/>
      <c r="E1" s="56"/>
      <c r="F1" s="57"/>
      <c r="G1" s="18"/>
    </row>
    <row r="2" spans="1:9" ht="18.899999999999999" customHeight="1" thickBot="1" x14ac:dyDescent="0.35">
      <c r="A2" s="24" t="s">
        <v>15</v>
      </c>
      <c r="B2" s="58" t="s">
        <v>18</v>
      </c>
      <c r="C2" s="59"/>
      <c r="D2" s="59"/>
      <c r="E2" s="59"/>
      <c r="F2" s="60"/>
    </row>
    <row r="3" spans="1:9" ht="12" customHeight="1" thickTop="1" x14ac:dyDescent="0.3">
      <c r="A3" s="25"/>
      <c r="B3" s="26"/>
      <c r="C3" s="1"/>
    </row>
    <row r="4" spans="1:9" ht="18" customHeight="1" x14ac:dyDescent="0.35">
      <c r="F4" s="6">
        <f>F7+F9+F11+F13+F15+F17+F19+F21+F23+F25+F27+F30</f>
        <v>0</v>
      </c>
      <c r="I4" s="17"/>
    </row>
    <row r="5" spans="1:9" ht="30" customHeight="1" x14ac:dyDescent="0.3">
      <c r="A5" s="33" t="s">
        <v>2</v>
      </c>
      <c r="B5" s="49" t="s">
        <v>5</v>
      </c>
      <c r="C5" s="3" t="s">
        <v>3</v>
      </c>
      <c r="D5" s="3" t="s">
        <v>4</v>
      </c>
      <c r="E5" s="3" t="s">
        <v>6</v>
      </c>
      <c r="F5" s="3" t="s">
        <v>7</v>
      </c>
    </row>
    <row r="6" spans="1:9" ht="8.25" customHeight="1" x14ac:dyDescent="0.3"/>
    <row r="7" spans="1:9" ht="24" customHeight="1" x14ac:dyDescent="0.3">
      <c r="A7" s="50" t="s">
        <v>21</v>
      </c>
      <c r="B7" s="51" t="s">
        <v>19</v>
      </c>
      <c r="C7" s="30"/>
      <c r="D7" s="31"/>
      <c r="E7" s="31"/>
      <c r="F7" s="32">
        <f>SUM(F8)</f>
        <v>0</v>
      </c>
    </row>
    <row r="8" spans="1:9" ht="198.6" customHeight="1" x14ac:dyDescent="0.3">
      <c r="A8" s="61" t="s">
        <v>42</v>
      </c>
      <c r="B8" s="48" t="s">
        <v>63</v>
      </c>
      <c r="C8" s="4" t="s">
        <v>62</v>
      </c>
      <c r="D8" s="4">
        <v>1</v>
      </c>
      <c r="E8" s="5"/>
      <c r="F8" s="5">
        <f>D8*E8</f>
        <v>0</v>
      </c>
    </row>
    <row r="9" spans="1:9" ht="24.6" customHeight="1" x14ac:dyDescent="0.3">
      <c r="A9" s="50" t="s">
        <v>22</v>
      </c>
      <c r="B9" s="51" t="s">
        <v>33</v>
      </c>
      <c r="C9" s="30"/>
      <c r="D9" s="31"/>
      <c r="E9" s="31"/>
      <c r="F9" s="32">
        <f>SUM(F10)</f>
        <v>0</v>
      </c>
    </row>
    <row r="10" spans="1:9" ht="131.4" customHeight="1" x14ac:dyDescent="0.3">
      <c r="A10" s="61" t="s">
        <v>43</v>
      </c>
      <c r="B10" s="48" t="s">
        <v>64</v>
      </c>
      <c r="C10" s="4" t="s">
        <v>62</v>
      </c>
      <c r="D10" s="4">
        <v>1</v>
      </c>
      <c r="E10" s="5"/>
      <c r="F10" s="5">
        <f>D10*E10</f>
        <v>0</v>
      </c>
    </row>
    <row r="11" spans="1:9" ht="24.6" customHeight="1" x14ac:dyDescent="0.3">
      <c r="A11" s="50" t="s">
        <v>23</v>
      </c>
      <c r="B11" s="51" t="s">
        <v>39</v>
      </c>
      <c r="C11" s="30"/>
      <c r="D11" s="31"/>
      <c r="E11" s="31"/>
      <c r="F11" s="32">
        <f>SUM(F12)</f>
        <v>0</v>
      </c>
    </row>
    <row r="12" spans="1:9" ht="378" customHeight="1" x14ac:dyDescent="0.3">
      <c r="A12" s="61" t="s">
        <v>44</v>
      </c>
      <c r="B12" s="62" t="s">
        <v>65</v>
      </c>
      <c r="C12" s="4" t="s">
        <v>62</v>
      </c>
      <c r="D12" s="4">
        <v>1</v>
      </c>
      <c r="E12" s="5"/>
      <c r="F12" s="5">
        <f>D12*E12</f>
        <v>0</v>
      </c>
    </row>
    <row r="13" spans="1:9" ht="24.6" customHeight="1" x14ac:dyDescent="0.3">
      <c r="A13" s="50" t="s">
        <v>24</v>
      </c>
      <c r="B13" s="51" t="s">
        <v>41</v>
      </c>
      <c r="C13" s="30"/>
      <c r="D13" s="31"/>
      <c r="E13" s="31"/>
      <c r="F13" s="32">
        <f>SUM(F14)</f>
        <v>0</v>
      </c>
    </row>
    <row r="14" spans="1:9" ht="376.8" customHeight="1" x14ac:dyDescent="0.3">
      <c r="A14" s="61" t="s">
        <v>45</v>
      </c>
      <c r="B14" s="48" t="s">
        <v>66</v>
      </c>
      <c r="C14" s="4" t="s">
        <v>62</v>
      </c>
      <c r="D14" s="4">
        <v>1</v>
      </c>
      <c r="E14" s="5"/>
      <c r="F14" s="5">
        <f>D14*E14</f>
        <v>0</v>
      </c>
    </row>
    <row r="15" spans="1:9" ht="24.6" customHeight="1" x14ac:dyDescent="0.3">
      <c r="A15" s="50" t="s">
        <v>25</v>
      </c>
      <c r="B15" s="51" t="s">
        <v>40</v>
      </c>
      <c r="C15" s="30"/>
      <c r="D15" s="31"/>
      <c r="E15" s="31"/>
      <c r="F15" s="32">
        <f>SUM(F16)</f>
        <v>0</v>
      </c>
    </row>
    <row r="16" spans="1:9" ht="260.39999999999998" customHeight="1" x14ac:dyDescent="0.3">
      <c r="A16" s="61" t="s">
        <v>46</v>
      </c>
      <c r="B16" s="48" t="s">
        <v>81</v>
      </c>
      <c r="C16" s="4" t="s">
        <v>62</v>
      </c>
      <c r="D16" s="4">
        <v>1</v>
      </c>
      <c r="E16" s="5"/>
      <c r="F16" s="5">
        <f>D16*E16</f>
        <v>0</v>
      </c>
    </row>
    <row r="17" spans="1:9" ht="24.6" customHeight="1" x14ac:dyDescent="0.3">
      <c r="A17" s="50" t="s">
        <v>26</v>
      </c>
      <c r="B17" s="51" t="s">
        <v>34</v>
      </c>
      <c r="C17" s="30"/>
      <c r="D17" s="31"/>
      <c r="E17" s="31"/>
      <c r="F17" s="32">
        <f>SUM(F18)</f>
        <v>0</v>
      </c>
    </row>
    <row r="18" spans="1:9" ht="78.599999999999994" customHeight="1" x14ac:dyDescent="0.3">
      <c r="A18" s="61" t="s">
        <v>47</v>
      </c>
      <c r="B18" s="48" t="s">
        <v>67</v>
      </c>
      <c r="C18" s="4" t="s">
        <v>62</v>
      </c>
      <c r="D18" s="4">
        <v>1</v>
      </c>
      <c r="E18" s="5"/>
      <c r="F18" s="5">
        <f>D18*E18</f>
        <v>0</v>
      </c>
    </row>
    <row r="19" spans="1:9" ht="24.6" customHeight="1" x14ac:dyDescent="0.3">
      <c r="A19" s="50" t="s">
        <v>27</v>
      </c>
      <c r="B19" s="51" t="s">
        <v>35</v>
      </c>
      <c r="C19" s="30"/>
      <c r="D19" s="31"/>
      <c r="E19" s="31"/>
      <c r="F19" s="32">
        <f>SUM(F20)</f>
        <v>0</v>
      </c>
    </row>
    <row r="20" spans="1:9" ht="110.4" customHeight="1" x14ac:dyDescent="0.3">
      <c r="A20" s="61" t="s">
        <v>48</v>
      </c>
      <c r="B20" s="62" t="s">
        <v>82</v>
      </c>
      <c r="C20" s="4" t="s">
        <v>62</v>
      </c>
      <c r="D20" s="4">
        <v>1</v>
      </c>
      <c r="E20" s="5"/>
      <c r="F20" s="5">
        <f>D20*E20</f>
        <v>0</v>
      </c>
    </row>
    <row r="21" spans="1:9" ht="24.6" customHeight="1" x14ac:dyDescent="0.3">
      <c r="A21" s="50" t="s">
        <v>28</v>
      </c>
      <c r="B21" s="51" t="s">
        <v>36</v>
      </c>
      <c r="C21" s="30"/>
      <c r="D21" s="31"/>
      <c r="E21" s="31"/>
      <c r="F21" s="32">
        <f>SUM(F22)</f>
        <v>0</v>
      </c>
    </row>
    <row r="22" spans="1:9" ht="70.8" customHeight="1" x14ac:dyDescent="0.3">
      <c r="A22" s="61" t="s">
        <v>49</v>
      </c>
      <c r="B22" s="62" t="s">
        <v>68</v>
      </c>
      <c r="C22" s="4" t="s">
        <v>62</v>
      </c>
      <c r="D22" s="4">
        <v>1</v>
      </c>
      <c r="E22" s="5"/>
      <c r="F22" s="5">
        <f>D22*E22</f>
        <v>0</v>
      </c>
    </row>
    <row r="23" spans="1:9" ht="24" customHeight="1" x14ac:dyDescent="0.3">
      <c r="A23" s="50" t="s">
        <v>29</v>
      </c>
      <c r="B23" s="51" t="s">
        <v>37</v>
      </c>
      <c r="C23" s="30"/>
      <c r="D23" s="31"/>
      <c r="E23" s="31"/>
      <c r="F23" s="32">
        <f>SUM(F24)</f>
        <v>0</v>
      </c>
    </row>
    <row r="24" spans="1:9" ht="63.6" customHeight="1" x14ac:dyDescent="0.3">
      <c r="A24" s="61" t="s">
        <v>50</v>
      </c>
      <c r="B24" s="48" t="s">
        <v>69</v>
      </c>
      <c r="C24" s="4" t="s">
        <v>62</v>
      </c>
      <c r="D24" s="4">
        <v>6</v>
      </c>
      <c r="E24" s="5"/>
      <c r="F24" s="5">
        <f t="shared" ref="F24:F26" si="0">D24*E24</f>
        <v>0</v>
      </c>
    </row>
    <row r="25" spans="1:9" ht="24" customHeight="1" x14ac:dyDescent="0.3">
      <c r="A25" s="50" t="s">
        <v>30</v>
      </c>
      <c r="B25" s="51" t="s">
        <v>38</v>
      </c>
      <c r="C25" s="30"/>
      <c r="D25" s="31"/>
      <c r="E25" s="31"/>
      <c r="F25" s="32">
        <f>SUM(F26)</f>
        <v>0</v>
      </c>
    </row>
    <row r="26" spans="1:9" ht="61.8" customHeight="1" x14ac:dyDescent="0.3">
      <c r="A26" s="61" t="s">
        <v>51</v>
      </c>
      <c r="B26" s="48" t="s">
        <v>70</v>
      </c>
      <c r="C26" s="4" t="s">
        <v>62</v>
      </c>
      <c r="D26" s="4">
        <v>1</v>
      </c>
      <c r="E26" s="5"/>
      <c r="F26" s="5">
        <f t="shared" si="0"/>
        <v>0</v>
      </c>
      <c r="I26" s="16"/>
    </row>
    <row r="27" spans="1:9" ht="24.6" customHeight="1" x14ac:dyDescent="0.3">
      <c r="A27" s="50" t="s">
        <v>31</v>
      </c>
      <c r="B27" s="51" t="s">
        <v>11</v>
      </c>
      <c r="C27" s="30"/>
      <c r="D27" s="31"/>
      <c r="E27" s="31"/>
      <c r="F27" s="32">
        <f>SUM(F28:F29)</f>
        <v>0</v>
      </c>
    </row>
    <row r="28" spans="1:9" ht="182.4" customHeight="1" x14ac:dyDescent="0.3">
      <c r="A28" s="61" t="s">
        <v>52</v>
      </c>
      <c r="B28" s="62" t="s">
        <v>71</v>
      </c>
      <c r="C28" s="4" t="s">
        <v>62</v>
      </c>
      <c r="D28" s="4">
        <v>1</v>
      </c>
      <c r="E28" s="5"/>
      <c r="F28" s="5">
        <f t="shared" ref="F28:F29" si="1">D28*E28</f>
        <v>0</v>
      </c>
    </row>
    <row r="29" spans="1:9" ht="76.8" customHeight="1" x14ac:dyDescent="0.3">
      <c r="A29" s="61" t="s">
        <v>53</v>
      </c>
      <c r="B29" s="48" t="s">
        <v>80</v>
      </c>
      <c r="C29" s="4" t="s">
        <v>62</v>
      </c>
      <c r="D29" s="4">
        <v>1</v>
      </c>
      <c r="E29" s="5"/>
      <c r="F29" s="5">
        <f t="shared" si="1"/>
        <v>0</v>
      </c>
    </row>
    <row r="30" spans="1:9" ht="24" customHeight="1" x14ac:dyDescent="0.3">
      <c r="A30" s="50" t="s">
        <v>32</v>
      </c>
      <c r="B30" s="51" t="s">
        <v>8</v>
      </c>
      <c r="C30" s="30"/>
      <c r="D30" s="31"/>
      <c r="E30" s="31"/>
      <c r="F30" s="32">
        <f>SUM(F31:F38)</f>
        <v>0</v>
      </c>
    </row>
    <row r="31" spans="1:9" ht="40.049999999999997" customHeight="1" x14ac:dyDescent="0.3">
      <c r="A31" s="61" t="s">
        <v>54</v>
      </c>
      <c r="B31" s="48" t="s">
        <v>72</v>
      </c>
      <c r="C31" s="4" t="s">
        <v>62</v>
      </c>
      <c r="D31" s="4">
        <v>1</v>
      </c>
      <c r="E31" s="5"/>
      <c r="F31" s="5">
        <f t="shared" ref="F31:F32" si="2">D31*E31</f>
        <v>0</v>
      </c>
    </row>
    <row r="32" spans="1:9" ht="40.049999999999997" customHeight="1" x14ac:dyDescent="0.3">
      <c r="A32" s="61" t="s">
        <v>55</v>
      </c>
      <c r="B32" s="48" t="s">
        <v>73</v>
      </c>
      <c r="C32" s="4" t="s">
        <v>62</v>
      </c>
      <c r="D32" s="4">
        <v>1</v>
      </c>
      <c r="E32" s="5"/>
      <c r="F32" s="5">
        <f t="shared" si="2"/>
        <v>0</v>
      </c>
    </row>
    <row r="33" spans="1:6" ht="40.049999999999997" customHeight="1" x14ac:dyDescent="0.3">
      <c r="A33" s="61" t="s">
        <v>56</v>
      </c>
      <c r="B33" s="48" t="s">
        <v>74</v>
      </c>
      <c r="C33" s="4" t="s">
        <v>62</v>
      </c>
      <c r="D33" s="4">
        <v>1</v>
      </c>
      <c r="E33" s="5"/>
      <c r="F33" s="5">
        <f t="shared" ref="F33" si="3">D33*E33</f>
        <v>0</v>
      </c>
    </row>
    <row r="34" spans="1:6" ht="40.049999999999997" customHeight="1" x14ac:dyDescent="0.3">
      <c r="A34" s="61" t="s">
        <v>57</v>
      </c>
      <c r="B34" s="48" t="s">
        <v>75</v>
      </c>
      <c r="C34" s="4" t="s">
        <v>62</v>
      </c>
      <c r="D34" s="4">
        <v>1</v>
      </c>
      <c r="E34" s="5"/>
      <c r="F34" s="5">
        <f>D34*E34</f>
        <v>0</v>
      </c>
    </row>
    <row r="35" spans="1:6" ht="40.049999999999997" customHeight="1" x14ac:dyDescent="0.3">
      <c r="A35" s="61" t="s">
        <v>58</v>
      </c>
      <c r="B35" s="48" t="s">
        <v>76</v>
      </c>
      <c r="C35" s="4" t="s">
        <v>62</v>
      </c>
      <c r="D35" s="4">
        <v>1</v>
      </c>
      <c r="E35" s="5"/>
      <c r="F35" s="5">
        <f t="shared" ref="F35:F38" si="4">D35*E35</f>
        <v>0</v>
      </c>
    </row>
    <row r="36" spans="1:6" ht="40.049999999999997" customHeight="1" x14ac:dyDescent="0.3">
      <c r="A36" s="61" t="s">
        <v>59</v>
      </c>
      <c r="B36" s="48" t="s">
        <v>77</v>
      </c>
      <c r="C36" s="4" t="s">
        <v>62</v>
      </c>
      <c r="D36" s="4">
        <v>1</v>
      </c>
      <c r="E36" s="5"/>
      <c r="F36" s="5">
        <f t="shared" si="4"/>
        <v>0</v>
      </c>
    </row>
    <row r="37" spans="1:6" ht="40.049999999999997" customHeight="1" x14ac:dyDescent="0.3">
      <c r="A37" s="61" t="s">
        <v>60</v>
      </c>
      <c r="B37" s="48" t="s">
        <v>78</v>
      </c>
      <c r="C37" s="4" t="s">
        <v>62</v>
      </c>
      <c r="D37" s="4">
        <v>1</v>
      </c>
      <c r="E37" s="5"/>
      <c r="F37" s="5">
        <f t="shared" si="4"/>
        <v>0</v>
      </c>
    </row>
    <row r="38" spans="1:6" ht="40.049999999999997" customHeight="1" x14ac:dyDescent="0.3">
      <c r="A38" s="61" t="s">
        <v>61</v>
      </c>
      <c r="B38" s="48" t="s">
        <v>79</v>
      </c>
      <c r="C38" s="4" t="s">
        <v>62</v>
      </c>
      <c r="D38" s="4">
        <v>1</v>
      </c>
      <c r="E38" s="5"/>
      <c r="F38" s="5">
        <f t="shared" si="4"/>
        <v>0</v>
      </c>
    </row>
    <row r="39" spans="1:6" ht="23.1" customHeight="1" x14ac:dyDescent="0.3"/>
    <row r="40" spans="1:6" x14ac:dyDescent="0.3">
      <c r="F40" s="17"/>
    </row>
  </sheetData>
  <pageMargins left="0.70866141732283472" right="0.70866141732283472" top="0.59055118110236227" bottom="0.59055118110236227" header="0.31496062992125984" footer="0.31496062992125984"/>
  <pageSetup paperSize="9" fitToHeight="0" orientation="landscape" horizontalDpi="4294967293" r:id="rId1"/>
  <headerFooter>
    <oddFooter>&amp;C&amp;"Arial,Obyčejné"&amp;9Str. &amp;P/&amp;N</oddFooter>
  </headerFooter>
  <rowBreaks count="4" manualBreakCount="4">
    <brk id="12" max="5" man="1"/>
    <brk id="14" max="5" man="1"/>
    <brk id="18" max="5" man="1"/>
    <brk id="26" max="5" man="1"/>
  </rowBreaks>
  <ignoredErrors>
    <ignoredError sqref="F7:F30" formula="1"/>
    <ignoredError sqref="A8:A38"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Rekapitulace</vt:lpstr>
      <vt:lpstr>VV</vt:lpstr>
      <vt:lpstr>VV!Názvy_tisku</vt:lpstr>
      <vt:lpstr>VV!Oblast_tisku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EkoEko</dc:creator>
  <cp:lastModifiedBy>EkoEko</cp:lastModifiedBy>
  <cp:lastPrinted>2023-06-14T10:27:35Z</cp:lastPrinted>
  <dcterms:created xsi:type="dcterms:W3CDTF">2023-01-10T18:01:42Z</dcterms:created>
  <dcterms:modified xsi:type="dcterms:W3CDTF">2023-06-14T10:29:07Z</dcterms:modified>
</cp:coreProperties>
</file>